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G9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2" i="1"/>
  <c r="G142" i="1"/>
  <c r="D144" i="1"/>
  <c r="G144" i="1"/>
  <c r="D145" i="1"/>
  <c r="G145" i="1"/>
  <c r="G137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G84" i="1"/>
  <c r="G159" i="1"/>
  <c r="F10" i="1"/>
  <c r="F18" i="1"/>
  <c r="F28" i="1"/>
  <c r="F38" i="1"/>
  <c r="F48" i="1"/>
  <c r="F58" i="1"/>
  <c r="F62" i="1"/>
  <c r="F71" i="1"/>
  <c r="F75" i="1"/>
  <c r="F9" i="1"/>
  <c r="F85" i="1"/>
  <c r="F93" i="1"/>
  <c r="F103" i="1"/>
  <c r="F113" i="1"/>
  <c r="F123" i="1"/>
  <c r="F133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2" i="1"/>
  <c r="C71" i="1"/>
  <c r="C75" i="1"/>
  <c r="C9" i="1"/>
  <c r="C85" i="1"/>
  <c r="C93" i="1"/>
  <c r="C103" i="1"/>
  <c r="C113" i="1"/>
  <c r="C123" i="1"/>
  <c r="C133" i="1"/>
  <c r="C137" i="1"/>
  <c r="C146" i="1"/>
  <c r="C150" i="1"/>
  <c r="C84" i="1"/>
  <c r="C159" i="1"/>
  <c r="B10" i="1"/>
  <c r="B18" i="1"/>
  <c r="B28" i="1"/>
  <c r="B38" i="1"/>
  <c r="B48" i="1"/>
  <c r="B58" i="1"/>
  <c r="B62" i="1"/>
  <c r="B71" i="1"/>
  <c r="B75" i="1"/>
  <c r="B9" i="1"/>
  <c r="B85" i="1"/>
  <c r="B93" i="1"/>
  <c r="B103" i="1"/>
  <c r="B113" i="1"/>
  <c r="B123" i="1"/>
  <c r="B133" i="1"/>
  <c r="B137" i="1"/>
  <c r="B146" i="1"/>
  <c r="B150" i="1"/>
  <c r="B84" i="1"/>
  <c r="B159" i="1"/>
  <c r="D143" i="1"/>
  <c r="G143" i="1"/>
  <c r="D68" i="1"/>
  <c r="G68" i="1"/>
</calcChain>
</file>

<file path=xl/sharedStrings.xml><?xml version="1.0" encoding="utf-8"?>
<sst xmlns="http://schemas.openxmlformats.org/spreadsheetml/2006/main" count="285" uniqueCount="212">
  <si>
    <t xml:space="preserve"> UNIVERSIDAD TECNOLOGICA DEL SUROESTE DE GUANAJUATO</t>
  </si>
  <si>
    <t>del 01 de Enero al 31 de Diciembre de 2023</t>
  </si>
  <si>
    <t>(PESOS)</t>
  </si>
  <si>
    <t>Concepto (c)</t>
  </si>
  <si>
    <t>Devengado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</si>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</sst>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indent="3"/>
    </xf>
    <xf numFmtId="168" fontId="2" fillId="3" borderId="3" xfId="1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6"/>
    </xf>
    <xf numFmtId="168" fontId="0" fillId="3" borderId="3" xfId="1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9"/>
    </xf>
    <xf numFmtId="168" fontId="1" fillId="3" borderId="3" xfId="1" applyNumberFormat="1" applyFont="1" applyFill="1" applyBorder="1" applyAlignment="1" applyProtection="1">
      <alignment vertical="center"/>
      <protection locked="0"/>
    </xf>
    <xf numFmtId="0" fontId="5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0" fillId="3" borderId="3" xfId="0" applyFill="1" applyBorder="1" applyAlignment="1">
      <alignment horizontal="left" vertical="center" indent="3"/>
    </xf>
    <xf numFmtId="168" fontId="0" fillId="3" borderId="3" xfId="1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indent="3"/>
    </xf>
    <xf numFmtId="0" fontId="0" fillId="3" borderId="3" xfId="0" applyFill="1" applyBorder="1" applyAlignment="1">
      <alignment horizontal="left" indent="9"/>
    </xf>
    <xf numFmtId="0" fontId="0" fillId="3" borderId="3" xfId="0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0" fillId="0" borderId="4" xfId="0" applyBorder="1" applyAlignment="1">
      <alignment vertical="center"/>
    </xf>
    <xf numFmtId="43" fontId="0" fillId="0" borderId="4" xfId="1" applyFont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workbookViewId="0">
      <selection activeCell="A5" sqref="A5:G5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4" t="s">
        <v>5</v>
      </c>
      <c r="B1" s="2"/>
      <c r="C1" s="2"/>
      <c r="D1" s="2"/>
      <c r="E1" s="2"/>
      <c r="F1" s="2"/>
      <c r="G1" s="2"/>
    </row>
    <row r="2" spans="1:8">
      <c r="A2" s="5" t="s">
        <v>0</v>
      </c>
      <c r="B2" s="5"/>
      <c r="C2" s="5"/>
      <c r="D2" s="5"/>
      <c r="E2" s="5"/>
      <c r="F2" s="5"/>
      <c r="G2" s="5"/>
    </row>
    <row r="3" spans="1:8">
      <c r="A3" s="6" t="s">
        <v>6</v>
      </c>
      <c r="B3" s="6"/>
      <c r="C3" s="6"/>
      <c r="D3" s="6"/>
      <c r="E3" s="6"/>
      <c r="F3" s="6"/>
      <c r="G3" s="6"/>
    </row>
    <row r="4" spans="1:8">
      <c r="A4" s="6" t="s">
        <v>7</v>
      </c>
      <c r="B4" s="6"/>
      <c r="C4" s="6"/>
      <c r="D4" s="6"/>
      <c r="E4" s="6"/>
      <c r="F4" s="6"/>
      <c r="G4" s="6"/>
    </row>
    <row r="5" spans="1:8">
      <c r="A5" s="7" t="s">
        <v>1</v>
      </c>
      <c r="B5" s="7"/>
      <c r="C5" s="7"/>
      <c r="D5" s="7"/>
      <c r="E5" s="7"/>
      <c r="F5" s="7"/>
      <c r="G5" s="7"/>
    </row>
    <row r="6" spans="1:8">
      <c r="A6" s="3" t="s">
        <v>2</v>
      </c>
      <c r="B6" s="3"/>
      <c r="C6" s="3"/>
      <c r="D6" s="3"/>
      <c r="E6" s="3"/>
      <c r="F6" s="3"/>
      <c r="G6" s="3"/>
    </row>
    <row r="7" spans="1:8">
      <c r="A7" s="8" t="s">
        <v>3</v>
      </c>
      <c r="B7" s="8" t="s">
        <v>8</v>
      </c>
      <c r="C7" s="8"/>
      <c r="D7" s="8"/>
      <c r="E7" s="8"/>
      <c r="F7" s="8"/>
      <c r="G7" s="9" t="s">
        <v>9</v>
      </c>
    </row>
    <row r="8" spans="1:8" ht="30">
      <c r="A8" s="8"/>
      <c r="B8" s="1" t="s">
        <v>10</v>
      </c>
      <c r="C8" s="1" t="s">
        <v>11</v>
      </c>
      <c r="D8" s="1" t="s">
        <v>12</v>
      </c>
      <c r="E8" s="1" t="s">
        <v>4</v>
      </c>
      <c r="F8" s="1" t="s">
        <v>13</v>
      </c>
      <c r="G8" s="8"/>
    </row>
    <row r="9" spans="1:8">
      <c r="A9" s="10" t="s">
        <v>14</v>
      </c>
      <c r="B9" s="11">
        <f t="shared" ref="B9:G9" si="0">B10+B18+B189+B28+B38+B48+B58+B62+B71+B75</f>
        <v>45389666.130000003</v>
      </c>
      <c r="C9" s="11">
        <f t="shared" si="0"/>
        <v>0</v>
      </c>
      <c r="D9" s="11">
        <f t="shared" si="0"/>
        <v>45389666.130000003</v>
      </c>
      <c r="E9" s="11">
        <f t="shared" si="0"/>
        <v>0</v>
      </c>
      <c r="F9" s="11">
        <f t="shared" si="0"/>
        <v>0</v>
      </c>
      <c r="G9" s="11">
        <f t="shared" si="0"/>
        <v>45389666.130000003</v>
      </c>
    </row>
    <row r="10" spans="1:8">
      <c r="A10" s="12" t="s">
        <v>15</v>
      </c>
      <c r="B10" s="13">
        <f t="shared" ref="B10:G10" si="1">SUM(B11:B17)</f>
        <v>26786465</v>
      </c>
      <c r="C10" s="13">
        <f t="shared" si="1"/>
        <v>0</v>
      </c>
      <c r="D10" s="13">
        <f t="shared" si="1"/>
        <v>26786465</v>
      </c>
      <c r="E10" s="13">
        <f t="shared" si="1"/>
        <v>0</v>
      </c>
      <c r="F10" s="13">
        <f t="shared" si="1"/>
        <v>0</v>
      </c>
      <c r="G10" s="13">
        <f t="shared" si="1"/>
        <v>26786465</v>
      </c>
    </row>
    <row r="11" spans="1:8">
      <c r="A11" s="14" t="s">
        <v>16</v>
      </c>
      <c r="B11" s="15">
        <v>12542561.91</v>
      </c>
      <c r="C11" s="15">
        <v>0</v>
      </c>
      <c r="D11" s="13">
        <f t="shared" ref="D11:D17" si="2">B11+C11</f>
        <v>12542561.91</v>
      </c>
      <c r="E11" s="15">
        <v>0</v>
      </c>
      <c r="F11" s="15">
        <v>0</v>
      </c>
      <c r="G11" s="13">
        <f t="shared" ref="G11:G17" si="3">D11-E11</f>
        <v>12542561.91</v>
      </c>
      <c r="H11" s="16" t="s">
        <v>17</v>
      </c>
    </row>
    <row r="12" spans="1:8">
      <c r="A12" s="14" t="s">
        <v>18</v>
      </c>
      <c r="B12" s="15">
        <v>6945726.25</v>
      </c>
      <c r="C12" s="15">
        <v>0</v>
      </c>
      <c r="D12" s="13">
        <f t="shared" si="2"/>
        <v>6945726.25</v>
      </c>
      <c r="E12" s="15">
        <v>0</v>
      </c>
      <c r="F12" s="15">
        <v>0</v>
      </c>
      <c r="G12" s="13">
        <f t="shared" si="3"/>
        <v>6945726.25</v>
      </c>
      <c r="H12" s="16" t="s">
        <v>19</v>
      </c>
    </row>
    <row r="13" spans="1:8">
      <c r="A13" s="14" t="s">
        <v>20</v>
      </c>
      <c r="B13" s="15">
        <v>2856878.56</v>
      </c>
      <c r="C13" s="15">
        <v>0</v>
      </c>
      <c r="D13" s="13">
        <f t="shared" si="2"/>
        <v>2856878.56</v>
      </c>
      <c r="E13" s="15">
        <v>0</v>
      </c>
      <c r="F13" s="15">
        <v>0</v>
      </c>
      <c r="G13" s="13">
        <f t="shared" si="3"/>
        <v>2856878.56</v>
      </c>
      <c r="H13" s="16" t="s">
        <v>21</v>
      </c>
    </row>
    <row r="14" spans="1:8">
      <c r="A14" s="14" t="s">
        <v>22</v>
      </c>
      <c r="B14" s="15">
        <v>3296636.5</v>
      </c>
      <c r="C14" s="15">
        <v>0</v>
      </c>
      <c r="D14" s="13">
        <f t="shared" si="2"/>
        <v>3296636.5</v>
      </c>
      <c r="E14" s="15">
        <v>0</v>
      </c>
      <c r="F14" s="15">
        <v>0</v>
      </c>
      <c r="G14" s="13">
        <f t="shared" si="3"/>
        <v>3296636.5</v>
      </c>
      <c r="H14" s="16" t="s">
        <v>23</v>
      </c>
    </row>
    <row r="15" spans="1:8">
      <c r="A15" s="14" t="s">
        <v>24</v>
      </c>
      <c r="B15" s="15">
        <v>636943.43999999994</v>
      </c>
      <c r="C15" s="15">
        <v>0</v>
      </c>
      <c r="D15" s="13">
        <f t="shared" si="2"/>
        <v>636943.43999999994</v>
      </c>
      <c r="E15" s="15">
        <v>0</v>
      </c>
      <c r="F15" s="15">
        <v>0</v>
      </c>
      <c r="G15" s="13">
        <f t="shared" si="3"/>
        <v>636943.43999999994</v>
      </c>
      <c r="H15" s="16" t="s">
        <v>25</v>
      </c>
    </row>
    <row r="16" spans="1:8">
      <c r="A16" s="14" t="s">
        <v>26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  <c r="H16" s="16" t="s">
        <v>27</v>
      </c>
    </row>
    <row r="17" spans="1:8">
      <c r="A17" s="14" t="s">
        <v>28</v>
      </c>
      <c r="B17" s="15">
        <v>507718.34</v>
      </c>
      <c r="C17" s="15">
        <v>0</v>
      </c>
      <c r="D17" s="13">
        <f t="shared" si="2"/>
        <v>507718.34</v>
      </c>
      <c r="E17" s="15">
        <v>0</v>
      </c>
      <c r="F17" s="15">
        <v>0</v>
      </c>
      <c r="G17" s="13">
        <f t="shared" si="3"/>
        <v>507718.34</v>
      </c>
      <c r="H17" s="16" t="s">
        <v>29</v>
      </c>
    </row>
    <row r="18" spans="1:8">
      <c r="A18" s="12" t="s">
        <v>30</v>
      </c>
      <c r="B18" s="13">
        <f t="shared" ref="B18:G18" si="4">SUM(B19:B27)</f>
        <v>2662640.0100000002</v>
      </c>
      <c r="C18" s="13">
        <f t="shared" si="4"/>
        <v>0</v>
      </c>
      <c r="D18" s="13">
        <f t="shared" si="4"/>
        <v>2662640.0100000002</v>
      </c>
      <c r="E18" s="13">
        <f t="shared" si="4"/>
        <v>0</v>
      </c>
      <c r="F18" s="13">
        <f t="shared" si="4"/>
        <v>0</v>
      </c>
      <c r="G18" s="13">
        <f t="shared" si="4"/>
        <v>2662640.0100000002</v>
      </c>
    </row>
    <row r="19" spans="1:8">
      <c r="A19" s="14" t="s">
        <v>31</v>
      </c>
      <c r="B19" s="15">
        <v>981482.67</v>
      </c>
      <c r="C19" s="15">
        <v>0</v>
      </c>
      <c r="D19" s="13">
        <f t="shared" ref="D19:D27" si="5">B19+C19</f>
        <v>981482.67</v>
      </c>
      <c r="E19" s="15">
        <v>0</v>
      </c>
      <c r="F19" s="15">
        <v>0</v>
      </c>
      <c r="G19" s="13">
        <f t="shared" ref="G19:G27" si="6">D19-E19</f>
        <v>981482.67</v>
      </c>
      <c r="H19" s="16" t="s">
        <v>32</v>
      </c>
    </row>
    <row r="20" spans="1:8">
      <c r="A20" s="14" t="s">
        <v>33</v>
      </c>
      <c r="B20" s="15">
        <v>60076.01</v>
      </c>
      <c r="C20" s="15">
        <v>0</v>
      </c>
      <c r="D20" s="13">
        <f t="shared" si="5"/>
        <v>60076.01</v>
      </c>
      <c r="E20" s="15">
        <v>0</v>
      </c>
      <c r="F20" s="15">
        <v>0</v>
      </c>
      <c r="G20" s="13">
        <f t="shared" si="6"/>
        <v>60076.01</v>
      </c>
      <c r="H20" s="16" t="s">
        <v>34</v>
      </c>
    </row>
    <row r="21" spans="1:8">
      <c r="A21" s="14" t="s">
        <v>35</v>
      </c>
      <c r="B21" s="15">
        <v>100000</v>
      </c>
      <c r="C21" s="15">
        <v>0</v>
      </c>
      <c r="D21" s="13">
        <f t="shared" si="5"/>
        <v>100000</v>
      </c>
      <c r="E21" s="15">
        <v>0</v>
      </c>
      <c r="F21" s="15">
        <v>0</v>
      </c>
      <c r="G21" s="13">
        <f t="shared" si="6"/>
        <v>100000</v>
      </c>
      <c r="H21" s="16" t="s">
        <v>36</v>
      </c>
    </row>
    <row r="22" spans="1:8">
      <c r="A22" s="14" t="s">
        <v>37</v>
      </c>
      <c r="B22" s="15">
        <v>454470.35</v>
      </c>
      <c r="C22" s="15">
        <v>0</v>
      </c>
      <c r="D22" s="13">
        <f t="shared" si="5"/>
        <v>454470.35</v>
      </c>
      <c r="E22" s="15">
        <v>0</v>
      </c>
      <c r="F22" s="15">
        <v>0</v>
      </c>
      <c r="G22" s="13">
        <f t="shared" si="6"/>
        <v>454470.35</v>
      </c>
      <c r="H22" s="16" t="s">
        <v>38</v>
      </c>
    </row>
    <row r="23" spans="1:8">
      <c r="A23" s="14" t="s">
        <v>39</v>
      </c>
      <c r="B23" s="15">
        <v>202299.94</v>
      </c>
      <c r="C23" s="15">
        <v>0</v>
      </c>
      <c r="D23" s="13">
        <f t="shared" si="5"/>
        <v>202299.94</v>
      </c>
      <c r="E23" s="15">
        <v>0</v>
      </c>
      <c r="F23" s="15">
        <v>0</v>
      </c>
      <c r="G23" s="13">
        <f t="shared" si="6"/>
        <v>202299.94</v>
      </c>
      <c r="H23" s="16" t="s">
        <v>40</v>
      </c>
    </row>
    <row r="24" spans="1:8">
      <c r="A24" s="14" t="s">
        <v>41</v>
      </c>
      <c r="B24" s="15">
        <v>127636.85</v>
      </c>
      <c r="C24" s="15">
        <v>0</v>
      </c>
      <c r="D24" s="13">
        <f t="shared" si="5"/>
        <v>127636.85</v>
      </c>
      <c r="E24" s="15">
        <v>0</v>
      </c>
      <c r="F24" s="15">
        <v>0</v>
      </c>
      <c r="G24" s="13">
        <f t="shared" si="6"/>
        <v>127636.85</v>
      </c>
      <c r="H24" s="16" t="s">
        <v>42</v>
      </c>
    </row>
    <row r="25" spans="1:8">
      <c r="A25" s="14" t="s">
        <v>43</v>
      </c>
      <c r="B25" s="15">
        <v>201912</v>
      </c>
      <c r="C25" s="15">
        <v>0</v>
      </c>
      <c r="D25" s="13">
        <f t="shared" si="5"/>
        <v>201912</v>
      </c>
      <c r="E25" s="15">
        <v>0</v>
      </c>
      <c r="F25" s="15">
        <v>0</v>
      </c>
      <c r="G25" s="13">
        <f t="shared" si="6"/>
        <v>201912</v>
      </c>
      <c r="H25" s="16" t="s">
        <v>44</v>
      </c>
    </row>
    <row r="26" spans="1:8">
      <c r="A26" s="14" t="s">
        <v>45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  <c r="H26" s="16" t="s">
        <v>46</v>
      </c>
    </row>
    <row r="27" spans="1:8">
      <c r="A27" s="14" t="s">
        <v>47</v>
      </c>
      <c r="B27" s="15">
        <v>534762.18999999994</v>
      </c>
      <c r="C27" s="15">
        <v>0</v>
      </c>
      <c r="D27" s="13">
        <f t="shared" si="5"/>
        <v>534762.18999999994</v>
      </c>
      <c r="E27" s="15">
        <v>0</v>
      </c>
      <c r="F27" s="15">
        <v>0</v>
      </c>
      <c r="G27" s="13">
        <f t="shared" si="6"/>
        <v>534762.18999999994</v>
      </c>
      <c r="H27" s="16" t="s">
        <v>48</v>
      </c>
    </row>
    <row r="28" spans="1:8">
      <c r="A28" s="12" t="s">
        <v>49</v>
      </c>
      <c r="B28" s="13">
        <f t="shared" ref="B28:G28" si="7">SUM(B29:B37)</f>
        <v>10882572.16</v>
      </c>
      <c r="C28" s="13">
        <f t="shared" si="7"/>
        <v>0</v>
      </c>
      <c r="D28" s="13">
        <f t="shared" si="7"/>
        <v>10882572.16</v>
      </c>
      <c r="E28" s="13">
        <f t="shared" si="7"/>
        <v>0</v>
      </c>
      <c r="F28" s="13">
        <f t="shared" si="7"/>
        <v>0</v>
      </c>
      <c r="G28" s="13">
        <f t="shared" si="7"/>
        <v>10882572.16</v>
      </c>
    </row>
    <row r="29" spans="1:8">
      <c r="A29" s="14" t="s">
        <v>50</v>
      </c>
      <c r="B29" s="15">
        <v>1267704.7</v>
      </c>
      <c r="C29" s="15">
        <v>0</v>
      </c>
      <c r="D29" s="13">
        <f t="shared" ref="D29:D37" si="8">B29+C29</f>
        <v>1267704.7</v>
      </c>
      <c r="E29" s="15">
        <v>0</v>
      </c>
      <c r="F29" s="15">
        <v>0</v>
      </c>
      <c r="G29" s="13">
        <f t="shared" ref="G29:G37" si="9">D29-E29</f>
        <v>1267704.7</v>
      </c>
      <c r="H29" s="16" t="s">
        <v>51</v>
      </c>
    </row>
    <row r="30" spans="1:8">
      <c r="A30" s="14" t="s">
        <v>52</v>
      </c>
      <c r="B30" s="15">
        <v>1195674.54</v>
      </c>
      <c r="C30" s="15">
        <v>0</v>
      </c>
      <c r="D30" s="13">
        <f t="shared" si="8"/>
        <v>1195674.54</v>
      </c>
      <c r="E30" s="15">
        <v>0</v>
      </c>
      <c r="F30" s="15">
        <v>0</v>
      </c>
      <c r="G30" s="13">
        <f t="shared" si="9"/>
        <v>1195674.54</v>
      </c>
      <c r="H30" s="16" t="s">
        <v>53</v>
      </c>
    </row>
    <row r="31" spans="1:8">
      <c r="A31" s="14" t="s">
        <v>54</v>
      </c>
      <c r="B31" s="15">
        <v>1970232.42</v>
      </c>
      <c r="C31" s="15">
        <v>0</v>
      </c>
      <c r="D31" s="13">
        <f t="shared" si="8"/>
        <v>1970232.42</v>
      </c>
      <c r="E31" s="15">
        <v>0</v>
      </c>
      <c r="F31" s="15">
        <v>0</v>
      </c>
      <c r="G31" s="13">
        <f t="shared" si="9"/>
        <v>1970232.42</v>
      </c>
      <c r="H31" s="16" t="s">
        <v>55</v>
      </c>
    </row>
    <row r="32" spans="1:8">
      <c r="A32" s="14" t="s">
        <v>56</v>
      </c>
      <c r="B32" s="15">
        <v>460173.13</v>
      </c>
      <c r="C32" s="15">
        <v>0</v>
      </c>
      <c r="D32" s="13">
        <f t="shared" si="8"/>
        <v>460173.13</v>
      </c>
      <c r="E32" s="15">
        <v>0</v>
      </c>
      <c r="F32" s="15">
        <v>0</v>
      </c>
      <c r="G32" s="13">
        <f t="shared" si="9"/>
        <v>460173.13</v>
      </c>
      <c r="H32" s="16" t="s">
        <v>57</v>
      </c>
    </row>
    <row r="33" spans="1:8">
      <c r="A33" s="14" t="s">
        <v>58</v>
      </c>
      <c r="B33" s="15">
        <v>3595113.97</v>
      </c>
      <c r="C33" s="15">
        <v>0</v>
      </c>
      <c r="D33" s="13">
        <f t="shared" si="8"/>
        <v>3595113.97</v>
      </c>
      <c r="E33" s="15">
        <v>0</v>
      </c>
      <c r="F33" s="15">
        <v>0</v>
      </c>
      <c r="G33" s="13">
        <f t="shared" si="9"/>
        <v>3595113.97</v>
      </c>
      <c r="H33" s="16" t="s">
        <v>59</v>
      </c>
    </row>
    <row r="34" spans="1:8">
      <c r="A34" s="14" t="s">
        <v>60</v>
      </c>
      <c r="B34" s="15">
        <v>450000</v>
      </c>
      <c r="C34" s="15">
        <v>0</v>
      </c>
      <c r="D34" s="13">
        <f t="shared" si="8"/>
        <v>450000</v>
      </c>
      <c r="E34" s="15">
        <v>0</v>
      </c>
      <c r="F34" s="15">
        <v>0</v>
      </c>
      <c r="G34" s="13">
        <f t="shared" si="9"/>
        <v>450000</v>
      </c>
      <c r="H34" s="16" t="s">
        <v>61</v>
      </c>
    </row>
    <row r="35" spans="1:8">
      <c r="A35" s="14" t="s">
        <v>62</v>
      </c>
      <c r="B35" s="15">
        <v>139278.89000000001</v>
      </c>
      <c r="C35" s="15">
        <v>0</v>
      </c>
      <c r="D35" s="13">
        <f t="shared" si="8"/>
        <v>139278.89000000001</v>
      </c>
      <c r="E35" s="15">
        <v>0</v>
      </c>
      <c r="F35" s="15">
        <v>0</v>
      </c>
      <c r="G35" s="13">
        <f t="shared" si="9"/>
        <v>139278.89000000001</v>
      </c>
      <c r="H35" s="16" t="s">
        <v>63</v>
      </c>
    </row>
    <row r="36" spans="1:8">
      <c r="A36" s="14" t="s">
        <v>64</v>
      </c>
      <c r="B36" s="15">
        <v>1000000</v>
      </c>
      <c r="C36" s="15">
        <v>0</v>
      </c>
      <c r="D36" s="13">
        <f t="shared" si="8"/>
        <v>1000000</v>
      </c>
      <c r="E36" s="15">
        <v>0</v>
      </c>
      <c r="F36" s="15">
        <v>0</v>
      </c>
      <c r="G36" s="13">
        <f t="shared" si="9"/>
        <v>1000000</v>
      </c>
      <c r="H36" s="16" t="s">
        <v>65</v>
      </c>
    </row>
    <row r="37" spans="1:8">
      <c r="A37" s="14" t="s">
        <v>66</v>
      </c>
      <c r="B37" s="15">
        <v>804394.51</v>
      </c>
      <c r="C37" s="15">
        <v>0</v>
      </c>
      <c r="D37" s="13">
        <f t="shared" si="8"/>
        <v>804394.51</v>
      </c>
      <c r="E37" s="15">
        <v>0</v>
      </c>
      <c r="F37" s="15">
        <v>0</v>
      </c>
      <c r="G37" s="13">
        <f t="shared" si="9"/>
        <v>804394.51</v>
      </c>
      <c r="H37" s="16" t="s">
        <v>67</v>
      </c>
    </row>
    <row r="38" spans="1:8">
      <c r="A38" s="12" t="s">
        <v>68</v>
      </c>
      <c r="B38" s="13">
        <f t="shared" ref="B38:G38" si="10">SUM(B39:B47)</f>
        <v>500000</v>
      </c>
      <c r="C38" s="13">
        <f t="shared" si="10"/>
        <v>0</v>
      </c>
      <c r="D38" s="13">
        <f t="shared" si="10"/>
        <v>500000</v>
      </c>
      <c r="E38" s="13">
        <f t="shared" si="10"/>
        <v>0</v>
      </c>
      <c r="F38" s="13">
        <f t="shared" si="10"/>
        <v>0</v>
      </c>
      <c r="G38" s="13">
        <f t="shared" si="10"/>
        <v>500000</v>
      </c>
    </row>
    <row r="39" spans="1:8">
      <c r="A39" s="14" t="s">
        <v>69</v>
      </c>
      <c r="B39" s="13">
        <v>0</v>
      </c>
      <c r="C39" s="13">
        <v>0</v>
      </c>
      <c r="D39" s="13">
        <f t="shared" ref="D39:D47" si="11">B39+C39</f>
        <v>0</v>
      </c>
      <c r="E39" s="13">
        <v>0</v>
      </c>
      <c r="F39" s="13">
        <v>0</v>
      </c>
      <c r="G39" s="13">
        <f t="shared" ref="G39:G47" si="12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f t="shared" si="11"/>
        <v>0</v>
      </c>
      <c r="E40" s="13">
        <v>0</v>
      </c>
      <c r="F40" s="13">
        <v>0</v>
      </c>
      <c r="G40" s="13">
        <f t="shared" si="12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f t="shared" si="11"/>
        <v>0</v>
      </c>
      <c r="E41" s="13">
        <v>0</v>
      </c>
      <c r="F41" s="13">
        <v>0</v>
      </c>
      <c r="G41" s="13">
        <f t="shared" si="12"/>
        <v>0</v>
      </c>
      <c r="H41" s="16" t="s">
        <v>74</v>
      </c>
    </row>
    <row r="42" spans="1:8">
      <c r="A42" s="14" t="s">
        <v>75</v>
      </c>
      <c r="B42" s="15">
        <v>500000</v>
      </c>
      <c r="C42" s="15">
        <v>0</v>
      </c>
      <c r="D42" s="13">
        <f t="shared" si="11"/>
        <v>500000</v>
      </c>
      <c r="E42" s="15">
        <v>0</v>
      </c>
      <c r="F42" s="15">
        <v>0</v>
      </c>
      <c r="G42" s="13">
        <f t="shared" si="12"/>
        <v>500000</v>
      </c>
      <c r="H42" s="16" t="s">
        <v>76</v>
      </c>
    </row>
    <row r="43" spans="1:8">
      <c r="A43" s="14" t="s">
        <v>77</v>
      </c>
      <c r="B43" s="13">
        <v>0</v>
      </c>
      <c r="C43" s="13">
        <v>0</v>
      </c>
      <c r="D43" s="13">
        <f t="shared" si="11"/>
        <v>0</v>
      </c>
      <c r="E43" s="13">
        <v>0</v>
      </c>
      <c r="F43" s="13">
        <v>0</v>
      </c>
      <c r="G43" s="13">
        <f t="shared" si="12"/>
        <v>0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f t="shared" si="11"/>
        <v>0</v>
      </c>
      <c r="E44" s="13">
        <v>0</v>
      </c>
      <c r="F44" s="13">
        <v>0</v>
      </c>
      <c r="G44" s="13">
        <f t="shared" si="12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f t="shared" si="11"/>
        <v>0</v>
      </c>
      <c r="E45" s="13">
        <v>0</v>
      </c>
      <c r="F45" s="13">
        <v>0</v>
      </c>
      <c r="G45" s="13">
        <f t="shared" si="12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f t="shared" si="11"/>
        <v>0</v>
      </c>
      <c r="E46" s="13">
        <v>0</v>
      </c>
      <c r="F46" s="13">
        <v>0</v>
      </c>
      <c r="G46" s="13">
        <f t="shared" si="12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f t="shared" si="11"/>
        <v>0</v>
      </c>
      <c r="E47" s="13">
        <v>0</v>
      </c>
      <c r="F47" s="13">
        <v>0</v>
      </c>
      <c r="G47" s="13">
        <f t="shared" si="12"/>
        <v>0</v>
      </c>
      <c r="H47" s="16" t="s">
        <v>84</v>
      </c>
    </row>
    <row r="48" spans="1:8">
      <c r="A48" s="12" t="s">
        <v>85</v>
      </c>
      <c r="B48" s="13">
        <f t="shared" ref="B48:G48" si="13">SUM(B49:B57)</f>
        <v>4557988.96</v>
      </c>
      <c r="C48" s="13">
        <f t="shared" si="13"/>
        <v>0</v>
      </c>
      <c r="D48" s="13">
        <f t="shared" si="13"/>
        <v>4557988.96</v>
      </c>
      <c r="E48" s="13">
        <f t="shared" si="13"/>
        <v>0</v>
      </c>
      <c r="F48" s="13">
        <f t="shared" si="13"/>
        <v>0</v>
      </c>
      <c r="G48" s="13">
        <f t="shared" si="13"/>
        <v>4557988.96</v>
      </c>
    </row>
    <row r="49" spans="1:8">
      <c r="A49" s="14" t="s">
        <v>86</v>
      </c>
      <c r="B49" s="15">
        <v>2989000</v>
      </c>
      <c r="C49" s="15">
        <v>0</v>
      </c>
      <c r="D49" s="13">
        <f t="shared" ref="D49:D57" si="14">B49+C49</f>
        <v>2989000</v>
      </c>
      <c r="E49" s="15">
        <v>0</v>
      </c>
      <c r="F49" s="15">
        <v>0</v>
      </c>
      <c r="G49" s="13">
        <f t="shared" ref="G49:G57" si="15">D49-E49</f>
        <v>2989000</v>
      </c>
      <c r="H49" s="16" t="s">
        <v>87</v>
      </c>
    </row>
    <row r="50" spans="1:8">
      <c r="A50" s="14" t="s">
        <v>88</v>
      </c>
      <c r="B50" s="15">
        <v>150000</v>
      </c>
      <c r="C50" s="15">
        <v>0</v>
      </c>
      <c r="D50" s="13">
        <f t="shared" si="14"/>
        <v>150000</v>
      </c>
      <c r="E50" s="15">
        <v>0</v>
      </c>
      <c r="F50" s="15">
        <v>0</v>
      </c>
      <c r="G50" s="13">
        <f t="shared" si="15"/>
        <v>150000</v>
      </c>
      <c r="H50" s="16" t="s">
        <v>89</v>
      </c>
    </row>
    <row r="51" spans="1:8">
      <c r="A51" s="14" t="s">
        <v>90</v>
      </c>
      <c r="B51" s="15">
        <v>918988.96</v>
      </c>
      <c r="C51" s="15">
        <v>0</v>
      </c>
      <c r="D51" s="13">
        <f t="shared" si="14"/>
        <v>918988.96</v>
      </c>
      <c r="E51" s="15">
        <v>0</v>
      </c>
      <c r="F51" s="15">
        <v>0</v>
      </c>
      <c r="G51" s="13">
        <f t="shared" si="15"/>
        <v>918988.96</v>
      </c>
      <c r="H51" s="16" t="s">
        <v>91</v>
      </c>
    </row>
    <row r="52" spans="1:8">
      <c r="A52" s="14" t="s">
        <v>92</v>
      </c>
      <c r="B52" s="13">
        <v>0</v>
      </c>
      <c r="C52" s="13">
        <v>0</v>
      </c>
      <c r="D52" s="13">
        <f t="shared" si="14"/>
        <v>0</v>
      </c>
      <c r="E52" s="13">
        <v>0</v>
      </c>
      <c r="F52" s="13">
        <v>0</v>
      </c>
      <c r="G52" s="13">
        <f t="shared" si="15"/>
        <v>0</v>
      </c>
      <c r="H52" s="16" t="s">
        <v>93</v>
      </c>
    </row>
    <row r="53" spans="1:8">
      <c r="A53" s="14" t="s">
        <v>94</v>
      </c>
      <c r="B53" s="13">
        <v>0</v>
      </c>
      <c r="C53" s="13">
        <v>0</v>
      </c>
      <c r="D53" s="13">
        <f t="shared" si="14"/>
        <v>0</v>
      </c>
      <c r="E53" s="13">
        <v>0</v>
      </c>
      <c r="F53" s="13">
        <v>0</v>
      </c>
      <c r="G53" s="13">
        <f t="shared" si="15"/>
        <v>0</v>
      </c>
      <c r="H53" s="16" t="s">
        <v>95</v>
      </c>
    </row>
    <row r="54" spans="1:8">
      <c r="A54" s="14" t="s">
        <v>96</v>
      </c>
      <c r="B54" s="15">
        <v>500000</v>
      </c>
      <c r="C54" s="15">
        <v>0</v>
      </c>
      <c r="D54" s="13">
        <f t="shared" si="14"/>
        <v>500000</v>
      </c>
      <c r="E54" s="15">
        <v>0</v>
      </c>
      <c r="F54" s="15">
        <v>0</v>
      </c>
      <c r="G54" s="13">
        <f t="shared" si="15"/>
        <v>500000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14"/>
        <v>0</v>
      </c>
      <c r="E55" s="13">
        <v>0</v>
      </c>
      <c r="F55" s="13">
        <v>0</v>
      </c>
      <c r="G55" s="13">
        <f t="shared" si="15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14"/>
        <v>0</v>
      </c>
      <c r="E56" s="13">
        <v>0</v>
      </c>
      <c r="F56" s="13">
        <v>0</v>
      </c>
      <c r="G56" s="13">
        <f t="shared" si="15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14"/>
        <v>0</v>
      </c>
      <c r="E57" s="13">
        <v>0</v>
      </c>
      <c r="F57" s="13">
        <v>0</v>
      </c>
      <c r="G57" s="13">
        <f t="shared" si="15"/>
        <v>0</v>
      </c>
      <c r="H57" s="16" t="s">
        <v>103</v>
      </c>
    </row>
    <row r="58" spans="1:8">
      <c r="A58" s="12" t="s">
        <v>104</v>
      </c>
      <c r="B58" s="13">
        <f t="shared" ref="B58:G58" si="16">SUM(B59:B61)</f>
        <v>0</v>
      </c>
      <c r="C58" s="13">
        <f t="shared" si="16"/>
        <v>0</v>
      </c>
      <c r="D58" s="13">
        <f t="shared" si="16"/>
        <v>0</v>
      </c>
      <c r="E58" s="13">
        <f t="shared" si="16"/>
        <v>0</v>
      </c>
      <c r="F58" s="13">
        <f t="shared" si="16"/>
        <v>0</v>
      </c>
      <c r="G58" s="13">
        <f t="shared" si="16"/>
        <v>0</v>
      </c>
    </row>
    <row r="59" spans="1:8">
      <c r="A59" s="14" t="s">
        <v>105</v>
      </c>
      <c r="B59" s="13">
        <v>0</v>
      </c>
      <c r="C59" s="13">
        <v>0</v>
      </c>
      <c r="D59" s="13">
        <f>B59+C59</f>
        <v>0</v>
      </c>
      <c r="E59" s="13">
        <v>0</v>
      </c>
      <c r="F59" s="13">
        <v>0</v>
      </c>
      <c r="G59" s="13">
        <f>D59-E59</f>
        <v>0</v>
      </c>
      <c r="H59" s="16" t="s">
        <v>106</v>
      </c>
    </row>
    <row r="60" spans="1:8">
      <c r="A60" s="14" t="s">
        <v>107</v>
      </c>
      <c r="B60" s="13">
        <v>0</v>
      </c>
      <c r="C60" s="13">
        <v>0</v>
      </c>
      <c r="D60" s="13">
        <f>B60+C60</f>
        <v>0</v>
      </c>
      <c r="E60" s="13">
        <v>0</v>
      </c>
      <c r="F60" s="13">
        <v>0</v>
      </c>
      <c r="G60" s="13">
        <f>D60-E60</f>
        <v>0</v>
      </c>
      <c r="H60" s="16" t="s">
        <v>108</v>
      </c>
    </row>
    <row r="61" spans="1:8">
      <c r="A61" s="14" t="s">
        <v>109</v>
      </c>
      <c r="B61" s="13">
        <v>0</v>
      </c>
      <c r="C61" s="13">
        <v>0</v>
      </c>
      <c r="D61" s="13">
        <f>B61+C61</f>
        <v>0</v>
      </c>
      <c r="E61" s="13">
        <v>0</v>
      </c>
      <c r="F61" s="13">
        <v>0</v>
      </c>
      <c r="G61" s="13">
        <f>D61-E61</f>
        <v>0</v>
      </c>
      <c r="H61" s="16" t="s">
        <v>110</v>
      </c>
    </row>
    <row r="62" spans="1:8">
      <c r="A62" s="12" t="s">
        <v>111</v>
      </c>
      <c r="B62" s="13">
        <f t="shared" ref="B62:G62" si="17">SUM(B63:B67,B69:B70)</f>
        <v>0</v>
      </c>
      <c r="C62" s="13">
        <f t="shared" si="17"/>
        <v>0</v>
      </c>
      <c r="D62" s="13">
        <f t="shared" si="17"/>
        <v>0</v>
      </c>
      <c r="E62" s="13">
        <f t="shared" si="17"/>
        <v>0</v>
      </c>
      <c r="F62" s="13">
        <f t="shared" si="17"/>
        <v>0</v>
      </c>
      <c r="G62" s="13">
        <f t="shared" si="17"/>
        <v>0</v>
      </c>
    </row>
    <row r="63" spans="1:8">
      <c r="A63" s="14" t="s">
        <v>112</v>
      </c>
      <c r="B63" s="13">
        <v>0</v>
      </c>
      <c r="C63" s="13">
        <v>0</v>
      </c>
      <c r="D63" s="13">
        <f t="shared" ref="D63:D70" si="18">B63+C63</f>
        <v>0</v>
      </c>
      <c r="E63" s="13">
        <v>0</v>
      </c>
      <c r="F63" s="13">
        <v>0</v>
      </c>
      <c r="G63" s="13">
        <f t="shared" ref="G63:G70" si="19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f t="shared" si="18"/>
        <v>0</v>
      </c>
      <c r="E64" s="13">
        <v>0</v>
      </c>
      <c r="F64" s="13">
        <v>0</v>
      </c>
      <c r="G64" s="13">
        <f t="shared" si="19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f t="shared" si="18"/>
        <v>0</v>
      </c>
      <c r="E65" s="13">
        <v>0</v>
      </c>
      <c r="F65" s="13">
        <v>0</v>
      </c>
      <c r="G65" s="13">
        <f t="shared" si="19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f t="shared" si="18"/>
        <v>0</v>
      </c>
      <c r="E66" s="13">
        <v>0</v>
      </c>
      <c r="F66" s="13">
        <v>0</v>
      </c>
      <c r="G66" s="13">
        <f t="shared" si="19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f t="shared" si="18"/>
        <v>0</v>
      </c>
      <c r="E67" s="13">
        <v>0</v>
      </c>
      <c r="F67" s="13">
        <v>0</v>
      </c>
      <c r="G67" s="13">
        <f t="shared" si="19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f t="shared" si="18"/>
        <v>0</v>
      </c>
      <c r="E68" s="13">
        <v>0</v>
      </c>
      <c r="F68" s="13">
        <v>0</v>
      </c>
      <c r="G68" s="13">
        <f t="shared" si="19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f t="shared" si="18"/>
        <v>0</v>
      </c>
      <c r="E69" s="13">
        <v>0</v>
      </c>
      <c r="F69" s="13">
        <v>0</v>
      </c>
      <c r="G69" s="13">
        <f t="shared" si="19"/>
        <v>0</v>
      </c>
      <c r="H69" s="16" t="s">
        <v>124</v>
      </c>
    </row>
    <row r="70" spans="1:8">
      <c r="A70" s="14" t="s">
        <v>125</v>
      </c>
      <c r="B70" s="13">
        <v>0</v>
      </c>
      <c r="C70" s="13">
        <v>0</v>
      </c>
      <c r="D70" s="13">
        <f t="shared" si="18"/>
        <v>0</v>
      </c>
      <c r="E70" s="13">
        <v>0</v>
      </c>
      <c r="F70" s="13">
        <v>0</v>
      </c>
      <c r="G70" s="13">
        <f t="shared" si="19"/>
        <v>0</v>
      </c>
      <c r="H70" s="16" t="s">
        <v>126</v>
      </c>
    </row>
    <row r="71" spans="1:8">
      <c r="A71" s="12" t="s">
        <v>127</v>
      </c>
      <c r="B71" s="13">
        <f t="shared" ref="B71:G71" si="20">SUM(B72:B74)</f>
        <v>0</v>
      </c>
      <c r="C71" s="13">
        <f t="shared" si="20"/>
        <v>0</v>
      </c>
      <c r="D71" s="13">
        <f t="shared" si="20"/>
        <v>0</v>
      </c>
      <c r="E71" s="13">
        <f t="shared" si="20"/>
        <v>0</v>
      </c>
      <c r="F71" s="13">
        <f t="shared" si="20"/>
        <v>0</v>
      </c>
      <c r="G71" s="13">
        <f t="shared" si="20"/>
        <v>0</v>
      </c>
    </row>
    <row r="72" spans="1:8">
      <c r="A72" s="14" t="s">
        <v>128</v>
      </c>
      <c r="B72" s="13">
        <v>0</v>
      </c>
      <c r="C72" s="13">
        <v>0</v>
      </c>
      <c r="D72" s="13">
        <f>B72+C72</f>
        <v>0</v>
      </c>
      <c r="E72" s="13">
        <v>0</v>
      </c>
      <c r="F72" s="13">
        <v>0</v>
      </c>
      <c r="G72" s="13">
        <f>D72-E72</f>
        <v>0</v>
      </c>
      <c r="H72" s="16" t="s">
        <v>129</v>
      </c>
    </row>
    <row r="73" spans="1:8">
      <c r="A73" s="14" t="s">
        <v>130</v>
      </c>
      <c r="B73" s="13">
        <v>0</v>
      </c>
      <c r="C73" s="13">
        <v>0</v>
      </c>
      <c r="D73" s="13">
        <f>B73+C73</f>
        <v>0</v>
      </c>
      <c r="E73" s="13">
        <v>0</v>
      </c>
      <c r="F73" s="13">
        <v>0</v>
      </c>
      <c r="G73" s="13">
        <f>D73-E73</f>
        <v>0</v>
      </c>
      <c r="H73" s="16" t="s">
        <v>131</v>
      </c>
    </row>
    <row r="74" spans="1:8">
      <c r="A74" s="14" t="s">
        <v>132</v>
      </c>
      <c r="B74" s="13">
        <v>0</v>
      </c>
      <c r="C74" s="13">
        <v>0</v>
      </c>
      <c r="D74" s="13">
        <f>B74+C74</f>
        <v>0</v>
      </c>
      <c r="E74" s="13">
        <v>0</v>
      </c>
      <c r="F74" s="13">
        <v>0</v>
      </c>
      <c r="G74" s="13">
        <f>D74-E74</f>
        <v>0</v>
      </c>
      <c r="H74" s="16" t="s">
        <v>133</v>
      </c>
    </row>
    <row r="75" spans="1:8">
      <c r="A75" s="12" t="s">
        <v>134</v>
      </c>
      <c r="B75" s="13">
        <f t="shared" ref="B75:G75" si="21">SUM(B76:B82)</f>
        <v>0</v>
      </c>
      <c r="C75" s="13">
        <f t="shared" si="21"/>
        <v>0</v>
      </c>
      <c r="D75" s="13">
        <f t="shared" si="21"/>
        <v>0</v>
      </c>
      <c r="E75" s="13">
        <f t="shared" si="21"/>
        <v>0</v>
      </c>
      <c r="F75" s="13">
        <f t="shared" si="21"/>
        <v>0</v>
      </c>
      <c r="G75" s="13">
        <f t="shared" si="21"/>
        <v>0</v>
      </c>
    </row>
    <row r="76" spans="1:8">
      <c r="A76" s="14" t="s">
        <v>135</v>
      </c>
      <c r="B76" s="13">
        <v>0</v>
      </c>
      <c r="C76" s="13">
        <v>0</v>
      </c>
      <c r="D76" s="13">
        <f t="shared" ref="D76:D82" si="22">B76+C76</f>
        <v>0</v>
      </c>
      <c r="E76" s="13">
        <v>0</v>
      </c>
      <c r="F76" s="13">
        <v>0</v>
      </c>
      <c r="G76" s="13">
        <f t="shared" ref="G76:G82" si="23">D76-E76</f>
        <v>0</v>
      </c>
      <c r="H76" s="16" t="s">
        <v>136</v>
      </c>
    </row>
    <row r="77" spans="1:8">
      <c r="A77" s="14" t="s">
        <v>137</v>
      </c>
      <c r="B77" s="13">
        <v>0</v>
      </c>
      <c r="C77" s="13">
        <v>0</v>
      </c>
      <c r="D77" s="13">
        <f t="shared" si="22"/>
        <v>0</v>
      </c>
      <c r="E77" s="13">
        <v>0</v>
      </c>
      <c r="F77" s="13">
        <v>0</v>
      </c>
      <c r="G77" s="13">
        <f t="shared" si="23"/>
        <v>0</v>
      </c>
      <c r="H77" s="16" t="s">
        <v>138</v>
      </c>
    </row>
    <row r="78" spans="1:8">
      <c r="A78" s="14" t="s">
        <v>139</v>
      </c>
      <c r="B78" s="13">
        <v>0</v>
      </c>
      <c r="C78" s="13">
        <v>0</v>
      </c>
      <c r="D78" s="13">
        <f t="shared" si="22"/>
        <v>0</v>
      </c>
      <c r="E78" s="13">
        <v>0</v>
      </c>
      <c r="F78" s="13">
        <v>0</v>
      </c>
      <c r="G78" s="13">
        <f t="shared" si="23"/>
        <v>0</v>
      </c>
      <c r="H78" s="16" t="s">
        <v>140</v>
      </c>
    </row>
    <row r="79" spans="1:8">
      <c r="A79" s="14" t="s">
        <v>141</v>
      </c>
      <c r="B79" s="13">
        <v>0</v>
      </c>
      <c r="C79" s="13">
        <v>0</v>
      </c>
      <c r="D79" s="13">
        <f t="shared" si="22"/>
        <v>0</v>
      </c>
      <c r="E79" s="13">
        <v>0</v>
      </c>
      <c r="F79" s="13">
        <v>0</v>
      </c>
      <c r="G79" s="13">
        <f t="shared" si="23"/>
        <v>0</v>
      </c>
      <c r="H79" s="16" t="s">
        <v>142</v>
      </c>
    </row>
    <row r="80" spans="1:8">
      <c r="A80" s="14" t="s">
        <v>143</v>
      </c>
      <c r="B80" s="13">
        <v>0</v>
      </c>
      <c r="C80" s="13">
        <v>0</v>
      </c>
      <c r="D80" s="13">
        <f t="shared" si="22"/>
        <v>0</v>
      </c>
      <c r="E80" s="13">
        <v>0</v>
      </c>
      <c r="F80" s="13">
        <v>0</v>
      </c>
      <c r="G80" s="13">
        <f t="shared" si="23"/>
        <v>0</v>
      </c>
      <c r="H80" s="16" t="s">
        <v>144</v>
      </c>
    </row>
    <row r="81" spans="1:8">
      <c r="A81" s="14" t="s">
        <v>145</v>
      </c>
      <c r="B81" s="13">
        <v>0</v>
      </c>
      <c r="C81" s="13">
        <v>0</v>
      </c>
      <c r="D81" s="13">
        <f t="shared" si="22"/>
        <v>0</v>
      </c>
      <c r="E81" s="13">
        <v>0</v>
      </c>
      <c r="F81" s="13">
        <v>0</v>
      </c>
      <c r="G81" s="13">
        <f t="shared" si="23"/>
        <v>0</v>
      </c>
      <c r="H81" s="16" t="s">
        <v>146</v>
      </c>
    </row>
    <row r="82" spans="1:8">
      <c r="A82" s="14" t="s">
        <v>147</v>
      </c>
      <c r="B82" s="13">
        <v>0</v>
      </c>
      <c r="C82" s="13">
        <v>0</v>
      </c>
      <c r="D82" s="13">
        <f t="shared" si="22"/>
        <v>0</v>
      </c>
      <c r="E82" s="13">
        <v>0</v>
      </c>
      <c r="F82" s="13">
        <v>0</v>
      </c>
      <c r="G82" s="13">
        <f t="shared" si="23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 t="shared" ref="B84:G84" si="24">B85+B93+B103+B113+B123+B133+B137+B146+B150</f>
        <v>30434753</v>
      </c>
      <c r="C84" s="11">
        <f t="shared" si="24"/>
        <v>0</v>
      </c>
      <c r="D84" s="11">
        <f t="shared" si="24"/>
        <v>30434753</v>
      </c>
      <c r="E84" s="11">
        <f t="shared" si="24"/>
        <v>0</v>
      </c>
      <c r="F84" s="11">
        <f t="shared" si="24"/>
        <v>0</v>
      </c>
      <c r="G84" s="11">
        <f t="shared" si="24"/>
        <v>30434753</v>
      </c>
    </row>
    <row r="85" spans="1:8">
      <c r="A85" s="12" t="s">
        <v>15</v>
      </c>
      <c r="B85" s="13">
        <f t="shared" ref="B85:G85" si="25">SUM(B86:B92)</f>
        <v>25886465</v>
      </c>
      <c r="C85" s="13">
        <f t="shared" si="25"/>
        <v>0</v>
      </c>
      <c r="D85" s="13">
        <f t="shared" si="25"/>
        <v>25886465</v>
      </c>
      <c r="E85" s="13">
        <f t="shared" si="25"/>
        <v>0</v>
      </c>
      <c r="F85" s="13">
        <f t="shared" si="25"/>
        <v>0</v>
      </c>
      <c r="G85" s="13">
        <f t="shared" si="25"/>
        <v>25886465</v>
      </c>
    </row>
    <row r="86" spans="1:8">
      <c r="A86" s="14" t="s">
        <v>16</v>
      </c>
      <c r="B86" s="15">
        <v>12542561.91</v>
      </c>
      <c r="C86" s="15">
        <v>0</v>
      </c>
      <c r="D86" s="13">
        <f t="shared" ref="D86:D92" si="26">B86+C86</f>
        <v>12542561.91</v>
      </c>
      <c r="E86" s="15">
        <v>0</v>
      </c>
      <c r="F86" s="15">
        <v>0</v>
      </c>
      <c r="G86" s="13">
        <f t="shared" ref="G86:G92" si="27">D86-E86</f>
        <v>12542561.91</v>
      </c>
      <c r="H86" s="16" t="s">
        <v>150</v>
      </c>
    </row>
    <row r="87" spans="1:8">
      <c r="A87" s="14" t="s">
        <v>18</v>
      </c>
      <c r="B87" s="15">
        <v>6445726.25</v>
      </c>
      <c r="C87" s="15">
        <v>0</v>
      </c>
      <c r="D87" s="13">
        <f t="shared" si="26"/>
        <v>6445726.25</v>
      </c>
      <c r="E87" s="15">
        <v>0</v>
      </c>
      <c r="F87" s="15">
        <v>0</v>
      </c>
      <c r="G87" s="13">
        <f t="shared" si="27"/>
        <v>6445726.25</v>
      </c>
      <c r="H87" s="16" t="s">
        <v>151</v>
      </c>
    </row>
    <row r="88" spans="1:8">
      <c r="A88" s="14" t="s">
        <v>20</v>
      </c>
      <c r="B88" s="15">
        <v>2856878.56</v>
      </c>
      <c r="C88" s="15">
        <v>0</v>
      </c>
      <c r="D88" s="13">
        <f t="shared" si="26"/>
        <v>2856878.56</v>
      </c>
      <c r="E88" s="15">
        <v>0</v>
      </c>
      <c r="F88" s="15">
        <v>0</v>
      </c>
      <c r="G88" s="13">
        <f t="shared" si="27"/>
        <v>2856878.56</v>
      </c>
      <c r="H88" s="16" t="s">
        <v>152</v>
      </c>
    </row>
    <row r="89" spans="1:8">
      <c r="A89" s="14" t="s">
        <v>22</v>
      </c>
      <c r="B89" s="15">
        <v>3296636.5</v>
      </c>
      <c r="C89" s="15">
        <v>0</v>
      </c>
      <c r="D89" s="13">
        <f t="shared" si="26"/>
        <v>3296636.5</v>
      </c>
      <c r="E89" s="15">
        <v>0</v>
      </c>
      <c r="F89" s="15">
        <v>0</v>
      </c>
      <c r="G89" s="13">
        <f t="shared" si="27"/>
        <v>3296636.5</v>
      </c>
      <c r="H89" s="16" t="s">
        <v>153</v>
      </c>
    </row>
    <row r="90" spans="1:8">
      <c r="A90" s="14" t="s">
        <v>24</v>
      </c>
      <c r="B90" s="15">
        <v>636943.43999999994</v>
      </c>
      <c r="C90" s="15">
        <v>0</v>
      </c>
      <c r="D90" s="13">
        <f t="shared" si="26"/>
        <v>636943.43999999994</v>
      </c>
      <c r="E90" s="15">
        <v>0</v>
      </c>
      <c r="F90" s="15">
        <v>0</v>
      </c>
      <c r="G90" s="13">
        <f t="shared" si="27"/>
        <v>636943.43999999994</v>
      </c>
      <c r="H90" s="16" t="s">
        <v>154</v>
      </c>
    </row>
    <row r="91" spans="1:8">
      <c r="A91" s="14" t="s">
        <v>26</v>
      </c>
      <c r="B91" s="13">
        <v>0</v>
      </c>
      <c r="C91" s="13">
        <v>0</v>
      </c>
      <c r="D91" s="13">
        <f t="shared" si="26"/>
        <v>0</v>
      </c>
      <c r="E91" s="13">
        <v>0</v>
      </c>
      <c r="F91" s="13">
        <v>0</v>
      </c>
      <c r="G91" s="13">
        <f t="shared" si="27"/>
        <v>0</v>
      </c>
      <c r="H91" s="16" t="s">
        <v>155</v>
      </c>
    </row>
    <row r="92" spans="1:8">
      <c r="A92" s="14" t="s">
        <v>28</v>
      </c>
      <c r="B92" s="15">
        <v>107718.34</v>
      </c>
      <c r="C92" s="15">
        <v>0</v>
      </c>
      <c r="D92" s="13">
        <f t="shared" si="26"/>
        <v>107718.34</v>
      </c>
      <c r="E92" s="15">
        <v>0</v>
      </c>
      <c r="F92" s="15">
        <v>0</v>
      </c>
      <c r="G92" s="13">
        <f t="shared" si="27"/>
        <v>107718.34</v>
      </c>
      <c r="H92" s="16" t="s">
        <v>156</v>
      </c>
    </row>
    <row r="93" spans="1:8">
      <c r="A93" s="12" t="s">
        <v>30</v>
      </c>
      <c r="B93" s="13">
        <f t="shared" ref="B93:G93" si="28">SUM(B94:B102)</f>
        <v>1567640.01</v>
      </c>
      <c r="C93" s="13">
        <f t="shared" si="28"/>
        <v>0</v>
      </c>
      <c r="D93" s="13">
        <f t="shared" si="28"/>
        <v>1567640.01</v>
      </c>
      <c r="E93" s="13">
        <f t="shared" si="28"/>
        <v>0</v>
      </c>
      <c r="F93" s="13">
        <f t="shared" si="28"/>
        <v>0</v>
      </c>
      <c r="G93" s="13">
        <f t="shared" si="28"/>
        <v>1567640.01</v>
      </c>
    </row>
    <row r="94" spans="1:8">
      <c r="A94" s="14" t="s">
        <v>31</v>
      </c>
      <c r="B94" s="13">
        <v>0</v>
      </c>
      <c r="C94" s="13">
        <v>0</v>
      </c>
      <c r="D94" s="13">
        <f t="shared" ref="D94:D102" si="29">B94+C94</f>
        <v>0</v>
      </c>
      <c r="E94" s="13">
        <v>0</v>
      </c>
      <c r="F94" s="13">
        <v>0</v>
      </c>
      <c r="G94" s="13">
        <f t="shared" ref="G94:G102" si="30">D94-E94</f>
        <v>0</v>
      </c>
      <c r="H94" s="16" t="s">
        <v>157</v>
      </c>
    </row>
    <row r="95" spans="1:8">
      <c r="A95" s="14" t="s">
        <v>33</v>
      </c>
      <c r="B95" s="15">
        <v>51010.14</v>
      </c>
      <c r="C95" s="15">
        <v>0</v>
      </c>
      <c r="D95" s="13">
        <f t="shared" si="29"/>
        <v>51010.14</v>
      </c>
      <c r="E95" s="15">
        <v>0</v>
      </c>
      <c r="F95" s="15">
        <v>0</v>
      </c>
      <c r="G95" s="13">
        <f t="shared" si="30"/>
        <v>51010.14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29"/>
        <v>0</v>
      </c>
      <c r="E96" s="13">
        <v>0</v>
      </c>
      <c r="F96" s="13">
        <v>0</v>
      </c>
      <c r="G96" s="13">
        <f t="shared" si="30"/>
        <v>0</v>
      </c>
      <c r="H96" s="16" t="s">
        <v>159</v>
      </c>
    </row>
    <row r="97" spans="1:8">
      <c r="A97" s="14" t="s">
        <v>37</v>
      </c>
      <c r="B97" s="15">
        <v>129765.58</v>
      </c>
      <c r="C97" s="15">
        <v>0</v>
      </c>
      <c r="D97" s="13">
        <f t="shared" si="29"/>
        <v>129765.58</v>
      </c>
      <c r="E97" s="15">
        <v>0</v>
      </c>
      <c r="F97" s="15">
        <v>0</v>
      </c>
      <c r="G97" s="13">
        <f t="shared" si="30"/>
        <v>129765.58</v>
      </c>
      <c r="H97" s="16" t="s">
        <v>160</v>
      </c>
    </row>
    <row r="98" spans="1:8">
      <c r="A98" s="21" t="s">
        <v>39</v>
      </c>
      <c r="B98" s="13">
        <v>0</v>
      </c>
      <c r="C98" s="13">
        <v>0</v>
      </c>
      <c r="D98" s="13">
        <f t="shared" si="29"/>
        <v>0</v>
      </c>
      <c r="E98" s="13">
        <v>0</v>
      </c>
      <c r="F98" s="13">
        <v>0</v>
      </c>
      <c r="G98" s="13">
        <f t="shared" si="30"/>
        <v>0</v>
      </c>
      <c r="H98" s="16" t="s">
        <v>161</v>
      </c>
    </row>
    <row r="99" spans="1:8">
      <c r="A99" s="14" t="s">
        <v>41</v>
      </c>
      <c r="B99" s="15">
        <v>1244399.02</v>
      </c>
      <c r="C99" s="15">
        <v>0</v>
      </c>
      <c r="D99" s="13">
        <f t="shared" si="29"/>
        <v>1244399.02</v>
      </c>
      <c r="E99" s="15">
        <v>0</v>
      </c>
      <c r="F99" s="15">
        <v>0</v>
      </c>
      <c r="G99" s="13">
        <f t="shared" si="30"/>
        <v>1244399.02</v>
      </c>
      <c r="H99" s="16" t="s">
        <v>162</v>
      </c>
    </row>
    <row r="100" spans="1:8">
      <c r="A100" s="14" t="s">
        <v>43</v>
      </c>
      <c r="B100" s="15">
        <v>57056.82</v>
      </c>
      <c r="C100" s="15">
        <v>0</v>
      </c>
      <c r="D100" s="13">
        <f t="shared" si="29"/>
        <v>57056.82</v>
      </c>
      <c r="E100" s="15">
        <v>0</v>
      </c>
      <c r="F100" s="15">
        <v>0</v>
      </c>
      <c r="G100" s="13">
        <f t="shared" si="30"/>
        <v>57056.82</v>
      </c>
      <c r="H100" s="16" t="s">
        <v>163</v>
      </c>
    </row>
    <row r="101" spans="1:8">
      <c r="A101" s="14" t="s">
        <v>45</v>
      </c>
      <c r="B101" s="13">
        <v>0</v>
      </c>
      <c r="C101" s="13">
        <v>0</v>
      </c>
      <c r="D101" s="13">
        <f t="shared" si="29"/>
        <v>0</v>
      </c>
      <c r="E101" s="13">
        <v>0</v>
      </c>
      <c r="F101" s="13">
        <v>0</v>
      </c>
      <c r="G101" s="13">
        <f t="shared" si="30"/>
        <v>0</v>
      </c>
      <c r="H101" s="16" t="s">
        <v>164</v>
      </c>
    </row>
    <row r="102" spans="1:8">
      <c r="A102" s="14" t="s">
        <v>47</v>
      </c>
      <c r="B102" s="15">
        <v>85408.45</v>
      </c>
      <c r="C102" s="15">
        <v>0</v>
      </c>
      <c r="D102" s="13">
        <f t="shared" si="29"/>
        <v>85408.45</v>
      </c>
      <c r="E102" s="15">
        <v>0</v>
      </c>
      <c r="F102" s="15">
        <v>0</v>
      </c>
      <c r="G102" s="13">
        <f t="shared" si="30"/>
        <v>85408.45</v>
      </c>
      <c r="H102" s="16" t="s">
        <v>165</v>
      </c>
    </row>
    <row r="103" spans="1:8">
      <c r="A103" s="12" t="s">
        <v>49</v>
      </c>
      <c r="B103" s="13">
        <f t="shared" ref="B103:G103" si="31">SUM(B104:B112)</f>
        <v>2980647.99</v>
      </c>
      <c r="C103" s="13">
        <f t="shared" si="31"/>
        <v>0</v>
      </c>
      <c r="D103" s="13">
        <f t="shared" si="31"/>
        <v>2980647.99</v>
      </c>
      <c r="E103" s="13">
        <f t="shared" si="31"/>
        <v>0</v>
      </c>
      <c r="F103" s="13">
        <f t="shared" si="31"/>
        <v>0</v>
      </c>
      <c r="G103" s="13">
        <f t="shared" si="31"/>
        <v>2980647.99</v>
      </c>
    </row>
    <row r="104" spans="1:8">
      <c r="A104" s="14" t="s">
        <v>50</v>
      </c>
      <c r="B104" s="15">
        <v>1229615.67</v>
      </c>
      <c r="C104" s="15">
        <v>0</v>
      </c>
      <c r="D104" s="13">
        <f t="shared" ref="D104:D112" si="32">B104+C104</f>
        <v>1229615.67</v>
      </c>
      <c r="E104" s="15">
        <v>0</v>
      </c>
      <c r="F104" s="15">
        <v>0</v>
      </c>
      <c r="G104" s="13">
        <f t="shared" ref="G104:G112" si="33">D104-E104</f>
        <v>1229615.67</v>
      </c>
      <c r="H104" s="16" t="s">
        <v>166</v>
      </c>
    </row>
    <row r="105" spans="1:8">
      <c r="A105" s="14" t="s">
        <v>52</v>
      </c>
      <c r="B105" s="13">
        <v>0</v>
      </c>
      <c r="C105" s="13">
        <v>0</v>
      </c>
      <c r="D105" s="13">
        <f t="shared" si="32"/>
        <v>0</v>
      </c>
      <c r="E105" s="13">
        <v>0</v>
      </c>
      <c r="F105" s="13">
        <v>0</v>
      </c>
      <c r="G105" s="13">
        <f t="shared" si="33"/>
        <v>0</v>
      </c>
      <c r="H105" s="16" t="s">
        <v>167</v>
      </c>
    </row>
    <row r="106" spans="1:8">
      <c r="A106" s="14" t="s">
        <v>54</v>
      </c>
      <c r="B106" s="15">
        <v>450570.66</v>
      </c>
      <c r="C106" s="15">
        <v>0</v>
      </c>
      <c r="D106" s="13">
        <f t="shared" si="32"/>
        <v>450570.66</v>
      </c>
      <c r="E106" s="15">
        <v>0</v>
      </c>
      <c r="F106" s="15">
        <v>0</v>
      </c>
      <c r="G106" s="13">
        <f t="shared" si="33"/>
        <v>450570.66</v>
      </c>
      <c r="H106" s="16" t="s">
        <v>168</v>
      </c>
    </row>
    <row r="107" spans="1:8">
      <c r="A107" s="14" t="s">
        <v>56</v>
      </c>
      <c r="B107" s="13">
        <v>0</v>
      </c>
      <c r="C107" s="13">
        <v>0</v>
      </c>
      <c r="D107" s="13">
        <f t="shared" si="32"/>
        <v>0</v>
      </c>
      <c r="E107" s="13">
        <v>0</v>
      </c>
      <c r="F107" s="13">
        <v>0</v>
      </c>
      <c r="G107" s="13">
        <f t="shared" si="33"/>
        <v>0</v>
      </c>
      <c r="H107" s="16" t="s">
        <v>169</v>
      </c>
    </row>
    <row r="108" spans="1:8">
      <c r="A108" s="14" t="s">
        <v>58</v>
      </c>
      <c r="B108" s="15">
        <v>867782.15</v>
      </c>
      <c r="C108" s="15">
        <v>0</v>
      </c>
      <c r="D108" s="13">
        <f t="shared" si="32"/>
        <v>867782.15</v>
      </c>
      <c r="E108" s="15">
        <v>0</v>
      </c>
      <c r="F108" s="15">
        <v>0</v>
      </c>
      <c r="G108" s="13">
        <f t="shared" si="33"/>
        <v>867782.15</v>
      </c>
      <c r="H108" s="16" t="s">
        <v>170</v>
      </c>
    </row>
    <row r="109" spans="1:8">
      <c r="A109" s="14" t="s">
        <v>60</v>
      </c>
      <c r="B109" s="15">
        <v>154500</v>
      </c>
      <c r="C109" s="15">
        <v>0</v>
      </c>
      <c r="D109" s="13">
        <f t="shared" si="32"/>
        <v>154500</v>
      </c>
      <c r="E109" s="15">
        <v>0</v>
      </c>
      <c r="F109" s="15">
        <v>0</v>
      </c>
      <c r="G109" s="13">
        <f t="shared" si="33"/>
        <v>154500</v>
      </c>
      <c r="H109" s="16" t="s">
        <v>171</v>
      </c>
    </row>
    <row r="110" spans="1:8">
      <c r="A110" s="14" t="s">
        <v>62</v>
      </c>
      <c r="B110" s="13">
        <v>0</v>
      </c>
      <c r="C110" s="13">
        <v>0</v>
      </c>
      <c r="D110" s="13">
        <f t="shared" si="32"/>
        <v>0</v>
      </c>
      <c r="E110" s="13">
        <v>0</v>
      </c>
      <c r="F110" s="13">
        <v>0</v>
      </c>
      <c r="G110" s="13">
        <f t="shared" si="33"/>
        <v>0</v>
      </c>
      <c r="H110" s="16" t="s">
        <v>172</v>
      </c>
    </row>
    <row r="111" spans="1:8">
      <c r="A111" s="14" t="s">
        <v>64</v>
      </c>
      <c r="B111" s="13">
        <v>0</v>
      </c>
      <c r="C111" s="13">
        <v>0</v>
      </c>
      <c r="D111" s="13">
        <f t="shared" si="32"/>
        <v>0</v>
      </c>
      <c r="E111" s="13">
        <v>0</v>
      </c>
      <c r="F111" s="13">
        <v>0</v>
      </c>
      <c r="G111" s="13">
        <f t="shared" si="33"/>
        <v>0</v>
      </c>
      <c r="H111" s="16" t="s">
        <v>173</v>
      </c>
    </row>
    <row r="112" spans="1:8">
      <c r="A112" s="14" t="s">
        <v>66</v>
      </c>
      <c r="B112" s="15">
        <v>278179.51</v>
      </c>
      <c r="C112" s="15">
        <v>0</v>
      </c>
      <c r="D112" s="13">
        <f t="shared" si="32"/>
        <v>278179.51</v>
      </c>
      <c r="E112" s="15">
        <v>0</v>
      </c>
      <c r="F112" s="15">
        <v>0</v>
      </c>
      <c r="G112" s="13">
        <f t="shared" si="33"/>
        <v>278179.51</v>
      </c>
      <c r="H112" s="16" t="s">
        <v>174</v>
      </c>
    </row>
    <row r="113" spans="1:8">
      <c r="A113" s="12" t="s">
        <v>68</v>
      </c>
      <c r="B113" s="13">
        <f t="shared" ref="B113:G113" si="34">SUM(B114:B122)</f>
        <v>0</v>
      </c>
      <c r="C113" s="13">
        <f t="shared" si="34"/>
        <v>0</v>
      </c>
      <c r="D113" s="13">
        <f t="shared" si="34"/>
        <v>0</v>
      </c>
      <c r="E113" s="13">
        <f t="shared" si="34"/>
        <v>0</v>
      </c>
      <c r="F113" s="13">
        <f t="shared" si="34"/>
        <v>0</v>
      </c>
      <c r="G113" s="13">
        <f t="shared" si="34"/>
        <v>0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5">B114+C114</f>
        <v>0</v>
      </c>
      <c r="E114" s="13">
        <v>0</v>
      </c>
      <c r="F114" s="13">
        <v>0</v>
      </c>
      <c r="G114" s="13">
        <f t="shared" ref="G114:G122" si="36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5"/>
        <v>0</v>
      </c>
      <c r="E115" s="13">
        <v>0</v>
      </c>
      <c r="F115" s="13">
        <v>0</v>
      </c>
      <c r="G115" s="13">
        <f t="shared" si="36"/>
        <v>0</v>
      </c>
      <c r="H115" s="16" t="s">
        <v>176</v>
      </c>
    </row>
    <row r="116" spans="1:8">
      <c r="A116" s="14" t="s">
        <v>73</v>
      </c>
      <c r="B116" s="13">
        <v>0</v>
      </c>
      <c r="C116" s="13">
        <v>0</v>
      </c>
      <c r="D116" s="13">
        <f t="shared" si="35"/>
        <v>0</v>
      </c>
      <c r="E116" s="13">
        <v>0</v>
      </c>
      <c r="F116" s="13">
        <v>0</v>
      </c>
      <c r="G116" s="13">
        <f t="shared" si="36"/>
        <v>0</v>
      </c>
      <c r="H116" s="16" t="s">
        <v>177</v>
      </c>
    </row>
    <row r="117" spans="1:8">
      <c r="A117" s="14" t="s">
        <v>75</v>
      </c>
      <c r="B117" s="13">
        <v>0</v>
      </c>
      <c r="C117" s="13">
        <v>0</v>
      </c>
      <c r="D117" s="13">
        <f t="shared" si="35"/>
        <v>0</v>
      </c>
      <c r="E117" s="13">
        <v>0</v>
      </c>
      <c r="F117" s="13">
        <v>0</v>
      </c>
      <c r="G117" s="13">
        <f t="shared" si="36"/>
        <v>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5"/>
        <v>0</v>
      </c>
      <c r="E118" s="13">
        <v>0</v>
      </c>
      <c r="F118" s="13">
        <v>0</v>
      </c>
      <c r="G118" s="13">
        <f t="shared" si="36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5"/>
        <v>0</v>
      </c>
      <c r="E119" s="13">
        <v>0</v>
      </c>
      <c r="F119" s="13">
        <v>0</v>
      </c>
      <c r="G119" s="13">
        <f t="shared" si="36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5"/>
        <v>0</v>
      </c>
      <c r="E120" s="13">
        <v>0</v>
      </c>
      <c r="F120" s="13">
        <v>0</v>
      </c>
      <c r="G120" s="13">
        <f t="shared" si="36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5"/>
        <v>0</v>
      </c>
      <c r="E121" s="13">
        <v>0</v>
      </c>
      <c r="F121" s="13">
        <v>0</v>
      </c>
      <c r="G121" s="13">
        <f t="shared" si="36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5"/>
        <v>0</v>
      </c>
      <c r="E122" s="13">
        <v>0</v>
      </c>
      <c r="F122" s="13">
        <v>0</v>
      </c>
      <c r="G122" s="13">
        <f t="shared" si="36"/>
        <v>0</v>
      </c>
      <c r="H122" s="16" t="s">
        <v>181</v>
      </c>
    </row>
    <row r="123" spans="1:8">
      <c r="A123" s="12" t="s">
        <v>85</v>
      </c>
      <c r="B123" s="13">
        <f t="shared" ref="B123:G123" si="37">SUM(B124:B132)</f>
        <v>0</v>
      </c>
      <c r="C123" s="13">
        <f t="shared" si="37"/>
        <v>0</v>
      </c>
      <c r="D123" s="13">
        <f t="shared" si="37"/>
        <v>0</v>
      </c>
      <c r="E123" s="13">
        <f t="shared" si="37"/>
        <v>0</v>
      </c>
      <c r="F123" s="13">
        <f t="shared" si="37"/>
        <v>0</v>
      </c>
      <c r="G123" s="13">
        <f t="shared" si="37"/>
        <v>0</v>
      </c>
    </row>
    <row r="124" spans="1:8">
      <c r="A124" s="14" t="s">
        <v>86</v>
      </c>
      <c r="B124" s="13">
        <v>0</v>
      </c>
      <c r="C124" s="13">
        <v>0</v>
      </c>
      <c r="D124" s="13">
        <f t="shared" ref="D124:D132" si="38">B124+C124</f>
        <v>0</v>
      </c>
      <c r="E124" s="13">
        <v>0</v>
      </c>
      <c r="F124" s="13">
        <v>0</v>
      </c>
      <c r="G124" s="13">
        <f t="shared" ref="G124:G132" si="39">D124-E124</f>
        <v>0</v>
      </c>
      <c r="H124" s="16" t="s">
        <v>182</v>
      </c>
    </row>
    <row r="125" spans="1:8">
      <c r="A125" s="14" t="s">
        <v>88</v>
      </c>
      <c r="B125" s="13">
        <v>0</v>
      </c>
      <c r="C125" s="13">
        <v>0</v>
      </c>
      <c r="D125" s="13">
        <f t="shared" si="38"/>
        <v>0</v>
      </c>
      <c r="E125" s="13">
        <v>0</v>
      </c>
      <c r="F125" s="13">
        <v>0</v>
      </c>
      <c r="G125" s="13">
        <f t="shared" si="39"/>
        <v>0</v>
      </c>
      <c r="H125" s="16" t="s">
        <v>183</v>
      </c>
    </row>
    <row r="126" spans="1:8">
      <c r="A126" s="14" t="s">
        <v>90</v>
      </c>
      <c r="B126" s="13">
        <v>0</v>
      </c>
      <c r="C126" s="13">
        <v>0</v>
      </c>
      <c r="D126" s="13">
        <f t="shared" si="38"/>
        <v>0</v>
      </c>
      <c r="E126" s="13">
        <v>0</v>
      </c>
      <c r="F126" s="13">
        <v>0</v>
      </c>
      <c r="G126" s="13">
        <f t="shared" si="39"/>
        <v>0</v>
      </c>
      <c r="H126" s="16" t="s">
        <v>184</v>
      </c>
    </row>
    <row r="127" spans="1:8">
      <c r="A127" s="14" t="s">
        <v>92</v>
      </c>
      <c r="B127" s="13">
        <v>0</v>
      </c>
      <c r="C127" s="13">
        <v>0</v>
      </c>
      <c r="D127" s="13">
        <f t="shared" si="38"/>
        <v>0</v>
      </c>
      <c r="E127" s="13">
        <v>0</v>
      </c>
      <c r="F127" s="13">
        <v>0</v>
      </c>
      <c r="G127" s="13">
        <f t="shared" si="39"/>
        <v>0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38"/>
        <v>0</v>
      </c>
      <c r="E128" s="13">
        <v>0</v>
      </c>
      <c r="F128" s="13">
        <v>0</v>
      </c>
      <c r="G128" s="13">
        <f t="shared" si="39"/>
        <v>0</v>
      </c>
      <c r="H128" s="16" t="s">
        <v>186</v>
      </c>
    </row>
    <row r="129" spans="1:8">
      <c r="A129" s="14" t="s">
        <v>96</v>
      </c>
      <c r="B129" s="13">
        <v>0</v>
      </c>
      <c r="C129" s="13">
        <v>0</v>
      </c>
      <c r="D129" s="13">
        <f t="shared" si="38"/>
        <v>0</v>
      </c>
      <c r="E129" s="13">
        <v>0</v>
      </c>
      <c r="F129" s="13">
        <v>0</v>
      </c>
      <c r="G129" s="13">
        <f t="shared" si="39"/>
        <v>0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38"/>
        <v>0</v>
      </c>
      <c r="E130" s="13">
        <v>0</v>
      </c>
      <c r="F130" s="13">
        <v>0</v>
      </c>
      <c r="G130" s="13">
        <f t="shared" si="39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38"/>
        <v>0</v>
      </c>
      <c r="E131" s="13">
        <v>0</v>
      </c>
      <c r="F131" s="13">
        <v>0</v>
      </c>
      <c r="G131" s="13">
        <f t="shared" si="39"/>
        <v>0</v>
      </c>
      <c r="H131" s="16" t="s">
        <v>189</v>
      </c>
    </row>
    <row r="132" spans="1:8">
      <c r="A132" s="14" t="s">
        <v>102</v>
      </c>
      <c r="B132" s="13">
        <v>0</v>
      </c>
      <c r="C132" s="13">
        <v>0</v>
      </c>
      <c r="D132" s="13">
        <f t="shared" si="38"/>
        <v>0</v>
      </c>
      <c r="E132" s="13">
        <v>0</v>
      </c>
      <c r="F132" s="13">
        <v>0</v>
      </c>
      <c r="G132" s="13">
        <f t="shared" si="39"/>
        <v>0</v>
      </c>
      <c r="H132" s="16" t="s">
        <v>190</v>
      </c>
    </row>
    <row r="133" spans="1:8">
      <c r="A133" s="12" t="s">
        <v>104</v>
      </c>
      <c r="B133" s="13">
        <f t="shared" ref="B133:G133" si="40">SUM(B134:B136)</f>
        <v>0</v>
      </c>
      <c r="C133" s="13">
        <f t="shared" si="40"/>
        <v>0</v>
      </c>
      <c r="D133" s="13">
        <f t="shared" si="40"/>
        <v>0</v>
      </c>
      <c r="E133" s="13">
        <f t="shared" si="40"/>
        <v>0</v>
      </c>
      <c r="F133" s="13">
        <f t="shared" si="40"/>
        <v>0</v>
      </c>
      <c r="G133" s="13">
        <f t="shared" si="40"/>
        <v>0</v>
      </c>
    </row>
    <row r="134" spans="1:8">
      <c r="A134" s="14" t="s">
        <v>105</v>
      </c>
      <c r="B134" s="13">
        <v>0</v>
      </c>
      <c r="C134" s="13">
        <v>0</v>
      </c>
      <c r="D134" s="13">
        <f>B134+C134</f>
        <v>0</v>
      </c>
      <c r="E134" s="13">
        <v>0</v>
      </c>
      <c r="F134" s="13">
        <v>0</v>
      </c>
      <c r="G134" s="13">
        <f>D134-E134</f>
        <v>0</v>
      </c>
      <c r="H134" s="16" t="s">
        <v>191</v>
      </c>
    </row>
    <row r="135" spans="1:8">
      <c r="A135" s="14" t="s">
        <v>107</v>
      </c>
      <c r="B135" s="13">
        <v>0</v>
      </c>
      <c r="C135" s="13">
        <v>0</v>
      </c>
      <c r="D135" s="13">
        <f>B135+C135</f>
        <v>0</v>
      </c>
      <c r="E135" s="13">
        <v>0</v>
      </c>
      <c r="F135" s="13">
        <v>0</v>
      </c>
      <c r="G135" s="13">
        <f>D135-E135</f>
        <v>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f>B136+C136</f>
        <v>0</v>
      </c>
      <c r="E136" s="13">
        <v>0</v>
      </c>
      <c r="F136" s="13">
        <v>0</v>
      </c>
      <c r="G136" s="13">
        <f>D136-E136</f>
        <v>0</v>
      </c>
      <c r="H136" s="16" t="s">
        <v>193</v>
      </c>
    </row>
    <row r="137" spans="1:8">
      <c r="A137" s="12" t="s">
        <v>111</v>
      </c>
      <c r="B137" s="13">
        <f t="shared" ref="B137:G137" si="41">SUM(B138:B142,B144:B145)</f>
        <v>0</v>
      </c>
      <c r="C137" s="13">
        <f t="shared" si="41"/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ref="D138:D145" si="42">B138+C138</f>
        <v>0</v>
      </c>
      <c r="E138" s="13">
        <v>0</v>
      </c>
      <c r="F138" s="13">
        <v>0</v>
      </c>
      <c r="G138" s="13">
        <f t="shared" ref="G138:G145" si="43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42"/>
        <v>0</v>
      </c>
      <c r="E139" s="13">
        <v>0</v>
      </c>
      <c r="F139" s="13">
        <v>0</v>
      </c>
      <c r="G139" s="13">
        <f t="shared" si="43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42"/>
        <v>0</v>
      </c>
      <c r="E140" s="13">
        <v>0</v>
      </c>
      <c r="F140" s="13">
        <v>0</v>
      </c>
      <c r="G140" s="13">
        <f t="shared" si="43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42"/>
        <v>0</v>
      </c>
      <c r="E141" s="13">
        <v>0</v>
      </c>
      <c r="F141" s="13">
        <v>0</v>
      </c>
      <c r="G141" s="13">
        <f t="shared" si="43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42"/>
        <v>0</v>
      </c>
      <c r="E142" s="13">
        <v>0</v>
      </c>
      <c r="F142" s="13">
        <v>0</v>
      </c>
      <c r="G142" s="13">
        <f t="shared" si="43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42"/>
        <v>0</v>
      </c>
      <c r="E143" s="13">
        <v>0</v>
      </c>
      <c r="F143" s="13">
        <v>0</v>
      </c>
      <c r="G143" s="13">
        <f t="shared" si="43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42"/>
        <v>0</v>
      </c>
      <c r="E144" s="13">
        <v>0</v>
      </c>
      <c r="F144" s="13">
        <v>0</v>
      </c>
      <c r="G144" s="13">
        <f t="shared" si="43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42"/>
        <v>0</v>
      </c>
      <c r="E145" s="13">
        <v>0</v>
      </c>
      <c r="F145" s="13">
        <v>0</v>
      </c>
      <c r="G145" s="13">
        <f t="shared" si="43"/>
        <v>0</v>
      </c>
      <c r="H145" s="16" t="s">
        <v>200</v>
      </c>
    </row>
    <row r="146" spans="1:8">
      <c r="A146" s="12" t="s">
        <v>127</v>
      </c>
      <c r="B146" s="13">
        <f t="shared" ref="B146:G146" si="44">SUM(B147:B149)</f>
        <v>0</v>
      </c>
      <c r="C146" s="13">
        <f t="shared" si="44"/>
        <v>0</v>
      </c>
      <c r="D146" s="13">
        <f t="shared" si="44"/>
        <v>0</v>
      </c>
      <c r="E146" s="13">
        <f t="shared" si="44"/>
        <v>0</v>
      </c>
      <c r="F146" s="13">
        <f t="shared" si="44"/>
        <v>0</v>
      </c>
      <c r="G146" s="13">
        <f t="shared" si="44"/>
        <v>0</v>
      </c>
    </row>
    <row r="147" spans="1:8">
      <c r="A147" s="14" t="s">
        <v>128</v>
      </c>
      <c r="B147" s="13">
        <v>0</v>
      </c>
      <c r="C147" s="13">
        <v>0</v>
      </c>
      <c r="D147" s="13">
        <f>B147+C147</f>
        <v>0</v>
      </c>
      <c r="E147" s="13">
        <v>0</v>
      </c>
      <c r="F147" s="13">
        <v>0</v>
      </c>
      <c r="G147" s="13">
        <f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>B148+C148</f>
        <v>0</v>
      </c>
      <c r="E148" s="13">
        <v>0</v>
      </c>
      <c r="F148" s="13">
        <v>0</v>
      </c>
      <c r="G148" s="13">
        <f>D148-E148</f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>B149+C149</f>
        <v>0</v>
      </c>
      <c r="E149" s="13">
        <v>0</v>
      </c>
      <c r="F149" s="13">
        <v>0</v>
      </c>
      <c r="G149" s="13">
        <f>D149-E149</f>
        <v>0</v>
      </c>
      <c r="H149" s="16" t="s">
        <v>203</v>
      </c>
    </row>
    <row r="150" spans="1:8">
      <c r="A150" s="12" t="s">
        <v>134</v>
      </c>
      <c r="B150" s="13">
        <f t="shared" ref="B150:G150" si="45">SUM(B151:B157)</f>
        <v>0</v>
      </c>
      <c r="C150" s="13">
        <f t="shared" si="45"/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ref="D151:D157" si="46">B151+C151</f>
        <v>0</v>
      </c>
      <c r="E151" s="13">
        <v>0</v>
      </c>
      <c r="F151" s="13">
        <v>0</v>
      </c>
      <c r="G151" s="13">
        <f t="shared" ref="G151:G157" si="47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46"/>
        <v>0</v>
      </c>
      <c r="E152" s="13">
        <v>0</v>
      </c>
      <c r="F152" s="13">
        <v>0</v>
      </c>
      <c r="G152" s="13">
        <f t="shared" si="47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46"/>
        <v>0</v>
      </c>
      <c r="E153" s="13">
        <v>0</v>
      </c>
      <c r="F153" s="13">
        <v>0</v>
      </c>
      <c r="G153" s="13">
        <f t="shared" si="47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46"/>
        <v>0</v>
      </c>
      <c r="E154" s="13">
        <v>0</v>
      </c>
      <c r="F154" s="13">
        <v>0</v>
      </c>
      <c r="G154" s="13">
        <f t="shared" si="47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46"/>
        <v>0</v>
      </c>
      <c r="E155" s="13">
        <v>0</v>
      </c>
      <c r="F155" s="13">
        <v>0</v>
      </c>
      <c r="G155" s="13">
        <f t="shared" si="47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46"/>
        <v>0</v>
      </c>
      <c r="E156" s="13">
        <v>0</v>
      </c>
      <c r="F156" s="13">
        <v>0</v>
      </c>
      <c r="G156" s="13">
        <f t="shared" si="47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46"/>
        <v>0</v>
      </c>
      <c r="E157" s="13">
        <v>0</v>
      </c>
      <c r="F157" s="13">
        <v>0</v>
      </c>
      <c r="G157" s="13">
        <f t="shared" si="47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 t="shared" ref="B159:G159" si="48">B9+B84</f>
        <v>75824419.129999995</v>
      </c>
      <c r="C159" s="11">
        <f t="shared" si="48"/>
        <v>0</v>
      </c>
      <c r="D159" s="11">
        <f t="shared" si="48"/>
        <v>75824419.129999995</v>
      </c>
      <c r="E159" s="11">
        <f t="shared" si="48"/>
        <v>0</v>
      </c>
      <c r="F159" s="11">
        <f t="shared" si="48"/>
        <v>0</v>
      </c>
      <c r="G159" s="11">
        <f t="shared" si="48"/>
        <v>75824419.129999995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1">
      <c r="A161" s="26"/>
    </row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2024-02-15T19:00:35Z</dcterms:modified>
</cp:coreProperties>
</file>